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.nishimaki/Documents/01_work/01_YouTube/データ/"/>
    </mc:Choice>
  </mc:AlternateContent>
  <xr:revisionPtr revIDLastSave="0" documentId="13_ncr:1_{9D136936-4E27-EC4A-AE79-B403B6F305E5}" xr6:coauthVersionLast="47" xr6:coauthVersionMax="47" xr10:uidLastSave="{00000000-0000-0000-0000-000000000000}"/>
  <bookViews>
    <workbookView xWindow="46140" yWindow="680" windowWidth="31160" windowHeight="19340" xr2:uid="{9C728DFB-87CF-0B41-86FF-F26AEE6CBFF0}"/>
  </bookViews>
  <sheets>
    <sheet name="WSM" sheetId="3" r:id="rId1"/>
    <sheet name="AHP" sheetId="7" r:id="rId2"/>
    <sheet name="活用例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7" l="1"/>
  <c r="L12" i="7"/>
  <c r="L10" i="7"/>
  <c r="M12" i="7"/>
  <c r="M10" i="7"/>
  <c r="M11" i="7"/>
  <c r="K11" i="7"/>
  <c r="K12" i="7"/>
  <c r="K10" i="7"/>
  <c r="J12" i="7"/>
  <c r="J11" i="7"/>
  <c r="J10" i="7"/>
  <c r="I11" i="7"/>
  <c r="I12" i="7"/>
  <c r="I10" i="7"/>
  <c r="M4" i="7"/>
  <c r="N4" i="7" s="1"/>
  <c r="M5" i="7"/>
  <c r="N5" i="7"/>
  <c r="M6" i="7"/>
  <c r="N6" i="7" s="1"/>
  <c r="N3" i="7"/>
  <c r="M3" i="7"/>
  <c r="J6" i="7"/>
  <c r="J5" i="7"/>
  <c r="I6" i="7"/>
  <c r="I5" i="7"/>
  <c r="J3" i="7"/>
  <c r="B26" i="7"/>
  <c r="B18" i="7"/>
  <c r="F12" i="7"/>
  <c r="F11" i="7"/>
  <c r="F10" i="7"/>
  <c r="D25" i="7"/>
  <c r="B25" i="7"/>
  <c r="E26" i="7"/>
  <c r="E25" i="7"/>
  <c r="E24" i="7"/>
  <c r="D18" i="7"/>
  <c r="B19" i="7"/>
  <c r="E19" i="7"/>
  <c r="E17" i="7"/>
  <c r="C12" i="7"/>
  <c r="B12" i="7"/>
  <c r="C10" i="7"/>
  <c r="E12" i="7"/>
  <c r="E11" i="7"/>
  <c r="E10" i="7"/>
  <c r="F4" i="7"/>
  <c r="F5" i="7"/>
  <c r="F3" i="7"/>
  <c r="E4" i="7"/>
  <c r="E5" i="7"/>
  <c r="E3" i="7"/>
  <c r="C5" i="7"/>
  <c r="B4" i="7"/>
  <c r="D3" i="7"/>
  <c r="F3" i="3"/>
  <c r="F4" i="3"/>
  <c r="F2" i="3"/>
  <c r="F25" i="7" l="1"/>
  <c r="F24" i="7"/>
  <c r="F26" i="7"/>
  <c r="E18" i="7"/>
  <c r="F18" i="7" s="1"/>
  <c r="F17" i="7" l="1"/>
  <c r="F19" i="7"/>
</calcChain>
</file>

<file path=xl/sharedStrings.xml><?xml version="1.0" encoding="utf-8"?>
<sst xmlns="http://schemas.openxmlformats.org/spreadsheetml/2006/main" count="85" uniqueCount="36">
  <si>
    <t>重要度</t>
    <rPh sb="0" eb="3">
      <t xml:space="preserve">ジュウヨウド </t>
    </rPh>
    <phoneticPr fontId="1"/>
  </si>
  <si>
    <t>場所</t>
    <rPh sb="0" eb="2">
      <t xml:space="preserve">バショ </t>
    </rPh>
    <phoneticPr fontId="1"/>
  </si>
  <si>
    <t>味</t>
    <rPh sb="0" eb="1">
      <t xml:space="preserve">アジ </t>
    </rPh>
    <phoneticPr fontId="1"/>
  </si>
  <si>
    <t>雰囲気</t>
    <rPh sb="0" eb="3">
      <t xml:space="preserve">フンイキ </t>
    </rPh>
    <phoneticPr fontId="1"/>
  </si>
  <si>
    <t>給料が高い</t>
    <rPh sb="0" eb="2">
      <t xml:space="preserve">キュウリョウガ </t>
    </rPh>
    <rPh sb="3" eb="4">
      <t xml:space="preserve">タカイ </t>
    </rPh>
    <phoneticPr fontId="1"/>
  </si>
  <si>
    <t>安定している</t>
    <rPh sb="0" eb="2">
      <t xml:space="preserve">アンテイ </t>
    </rPh>
    <phoneticPr fontId="1"/>
  </si>
  <si>
    <t>会社A</t>
    <rPh sb="0" eb="2">
      <t xml:space="preserve">カイシャ </t>
    </rPh>
    <phoneticPr fontId="1"/>
  </si>
  <si>
    <t>会社B</t>
    <rPh sb="0" eb="2">
      <t xml:space="preserve">カイシャ </t>
    </rPh>
    <phoneticPr fontId="1"/>
  </si>
  <si>
    <t>会社C</t>
    <rPh sb="0" eb="2">
      <t xml:space="preserve">カイシャ </t>
    </rPh>
    <phoneticPr fontId="1"/>
  </si>
  <si>
    <t>会社D</t>
    <rPh sb="0" eb="2">
      <t xml:space="preserve">カイシャ </t>
    </rPh>
    <phoneticPr fontId="1"/>
  </si>
  <si>
    <t>幾何平均</t>
    <rPh sb="0" eb="4">
      <t xml:space="preserve">キカヘイキン </t>
    </rPh>
    <phoneticPr fontId="1"/>
  </si>
  <si>
    <t>店A</t>
    <rPh sb="0" eb="1">
      <t xml:space="preserve">ミセ </t>
    </rPh>
    <phoneticPr fontId="1"/>
  </si>
  <si>
    <t>店B</t>
    <rPh sb="0" eb="1">
      <t xml:space="preserve">ミセ </t>
    </rPh>
    <phoneticPr fontId="1"/>
  </si>
  <si>
    <t>店C</t>
    <rPh sb="0" eb="1">
      <t xml:space="preserve">ミセ </t>
    </rPh>
    <phoneticPr fontId="1"/>
  </si>
  <si>
    <t>車A</t>
    <rPh sb="0" eb="1">
      <t xml:space="preserve">クルマ </t>
    </rPh>
    <phoneticPr fontId="1"/>
  </si>
  <si>
    <t>車B</t>
    <rPh sb="0" eb="1">
      <t xml:space="preserve">クルマ </t>
    </rPh>
    <phoneticPr fontId="1"/>
  </si>
  <si>
    <t>車C</t>
    <rPh sb="0" eb="1">
      <t xml:space="preserve">クルマ </t>
    </rPh>
    <phoneticPr fontId="1"/>
  </si>
  <si>
    <t>価格</t>
    <rPh sb="0" eb="2">
      <t xml:space="preserve">カカク </t>
    </rPh>
    <phoneticPr fontId="1"/>
  </si>
  <si>
    <t>デザイン</t>
    <phoneticPr fontId="1"/>
  </si>
  <si>
    <t>燃費</t>
    <rPh sb="0" eb="2">
      <t xml:space="preserve">ネンピ </t>
    </rPh>
    <phoneticPr fontId="1"/>
  </si>
  <si>
    <t>性能</t>
    <rPh sb="0" eb="2">
      <t xml:space="preserve">セイノウ </t>
    </rPh>
    <phoneticPr fontId="1"/>
  </si>
  <si>
    <t>会社E</t>
    <rPh sb="0" eb="2">
      <t xml:space="preserve">カイシャ </t>
    </rPh>
    <phoneticPr fontId="1"/>
  </si>
  <si>
    <t>★購入する車を選ぶ場合。。</t>
    <rPh sb="1" eb="3">
      <t xml:space="preserve">コウニュウスル </t>
    </rPh>
    <rPh sb="5" eb="6">
      <t xml:space="preserve">クルマ </t>
    </rPh>
    <rPh sb="7" eb="8">
      <t xml:space="preserve">エラブ </t>
    </rPh>
    <rPh sb="9" eb="11">
      <t xml:space="preserve">バアイ </t>
    </rPh>
    <phoneticPr fontId="1"/>
  </si>
  <si>
    <t>やりたい仕事</t>
    <rPh sb="4" eb="6">
      <t xml:space="preserve">シゴトガ </t>
    </rPh>
    <phoneticPr fontId="1"/>
  </si>
  <si>
    <t>テレワーク多め</t>
    <rPh sb="5" eb="6">
      <t xml:space="preserve">オオメ </t>
    </rPh>
    <phoneticPr fontId="1"/>
  </si>
  <si>
    <t>残業少なめ</t>
    <rPh sb="0" eb="2">
      <t xml:space="preserve">ザンギョウ </t>
    </rPh>
    <rPh sb="2" eb="3">
      <t xml:space="preserve">スクナメ </t>
    </rPh>
    <phoneticPr fontId="1"/>
  </si>
  <si>
    <t>★就職先／転職先を選ぶ場合。。</t>
    <rPh sb="1" eb="4">
      <t xml:space="preserve">シュウショクサキ </t>
    </rPh>
    <rPh sb="5" eb="8">
      <t xml:space="preserve">テンショクサキ </t>
    </rPh>
    <rPh sb="9" eb="10">
      <t xml:space="preserve">エラブ </t>
    </rPh>
    <rPh sb="11" eb="13">
      <t xml:space="preserve">バアイ </t>
    </rPh>
    <phoneticPr fontId="1"/>
  </si>
  <si>
    <t>値段</t>
    <rPh sb="0" eb="2">
      <t xml:space="preserve">ネダン </t>
    </rPh>
    <phoneticPr fontId="1"/>
  </si>
  <si>
    <t>総合評価</t>
    <rPh sb="0" eb="4">
      <t xml:space="preserve">ソウゴウヒョウカ </t>
    </rPh>
    <phoneticPr fontId="1"/>
  </si>
  <si>
    <t>・味</t>
    <rPh sb="1" eb="2">
      <t xml:space="preserve">アジ </t>
    </rPh>
    <phoneticPr fontId="1"/>
  </si>
  <si>
    <t>点数</t>
    <rPh sb="0" eb="2">
      <t xml:space="preserve">テンスウ </t>
    </rPh>
    <phoneticPr fontId="1"/>
  </si>
  <si>
    <t>・雰囲気</t>
    <rPh sb="1" eb="4">
      <t xml:space="preserve">フンイキ </t>
    </rPh>
    <phoneticPr fontId="1"/>
  </si>
  <si>
    <t>・場所</t>
    <rPh sb="1" eb="3">
      <t xml:space="preserve">バショ </t>
    </rPh>
    <phoneticPr fontId="1"/>
  </si>
  <si>
    <t>・値段</t>
    <rPh sb="1" eb="3">
      <t xml:space="preserve">ネダン </t>
    </rPh>
    <phoneticPr fontId="1"/>
  </si>
  <si>
    <t>【総合結果】</t>
    <rPh sb="1" eb="5">
      <t xml:space="preserve">ソウゴウケッカ </t>
    </rPh>
    <phoneticPr fontId="1"/>
  </si>
  <si>
    <t>総合評価</t>
    <rPh sb="2" eb="4">
      <t xml:space="preserve">ヒョウカ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</si>
</sst>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6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2"/>
      <color theme="1"/>
      <name val="游ゴシック"/>
      <charset val="128"/>
      <scheme val="minor"/>
    </font>
    <font>
      <b/>
      <sz val="12"/>
      <color theme="0"/>
      <name val="游ゴシック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4" borderId="1" xfId="0" applyFill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0" fontId="2" fillId="6" borderId="1" xfId="0" applyFont="1" applyFill="1" applyBorder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4" fillId="3" borderId="1" xfId="0" applyFont="1" applyFill="1" applyBorder="1">
      <alignment vertical="center"/>
    </xf>
    <xf numFmtId="0" fontId="4" fillId="8" borderId="1" xfId="0" applyFont="1" applyFill="1" applyBorder="1">
      <alignment vertical="center"/>
    </xf>
    <xf numFmtId="0" fontId="4" fillId="6" borderId="1" xfId="0" applyFont="1" applyFill="1" applyBorder="1">
      <alignment vertical="center"/>
    </xf>
    <xf numFmtId="0" fontId="5" fillId="7" borderId="2" xfId="0" applyFont="1" applyFill="1" applyBorder="1">
      <alignment vertical="center"/>
    </xf>
    <xf numFmtId="0" fontId="4" fillId="0" borderId="0" xfId="0" applyFont="1">
      <alignment vertical="center"/>
    </xf>
    <xf numFmtId="176" fontId="0" fillId="2" borderId="1" xfId="0" applyNumberFormat="1" applyFill="1" applyBorder="1">
      <alignment vertical="center"/>
    </xf>
    <xf numFmtId="0" fontId="3" fillId="9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5" fillId="7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CCBE7-AFAF-3D47-9459-32CB672396CD}">
  <dimension ref="A1:F5"/>
  <sheetViews>
    <sheetView tabSelected="1" zoomScale="160" zoomScaleNormal="160" workbookViewId="0"/>
  </sheetViews>
  <sheetFormatPr baseColWidth="10" defaultRowHeight="20"/>
  <cols>
    <col min="1" max="1" width="10.7109375" style="4"/>
  </cols>
  <sheetData>
    <row r="1" spans="1:6">
      <c r="A1" s="3"/>
      <c r="B1" s="15" t="s">
        <v>2</v>
      </c>
      <c r="C1" s="15" t="s">
        <v>3</v>
      </c>
      <c r="D1" s="15" t="s">
        <v>1</v>
      </c>
      <c r="E1" s="15" t="s">
        <v>27</v>
      </c>
      <c r="F1" s="16" t="s">
        <v>28</v>
      </c>
    </row>
    <row r="2" spans="1:6">
      <c r="A2" s="8" t="s">
        <v>11</v>
      </c>
      <c r="B2" s="1">
        <v>3</v>
      </c>
      <c r="C2" s="1">
        <v>4</v>
      </c>
      <c r="D2" s="1">
        <v>1</v>
      </c>
      <c r="E2" s="1">
        <v>3</v>
      </c>
      <c r="F2">
        <f>SUMPRODUCT(B2:E2,B$5:E$5)</f>
        <v>42</v>
      </c>
    </row>
    <row r="3" spans="1:6">
      <c r="A3" s="8" t="s">
        <v>12</v>
      </c>
      <c r="B3" s="1">
        <v>5</v>
      </c>
      <c r="C3" s="1">
        <v>4</v>
      </c>
      <c r="D3" s="1">
        <v>3</v>
      </c>
      <c r="E3" s="1">
        <v>2</v>
      </c>
      <c r="F3">
        <f t="shared" ref="F3:F4" si="0">SUMPRODUCT(B3:E3,B$5:E$5)</f>
        <v>53</v>
      </c>
    </row>
    <row r="4" spans="1:6">
      <c r="A4" s="8" t="s">
        <v>13</v>
      </c>
      <c r="B4" s="1">
        <v>2</v>
      </c>
      <c r="C4" s="1">
        <v>3</v>
      </c>
      <c r="D4" s="1">
        <v>5</v>
      </c>
      <c r="E4" s="1">
        <v>5</v>
      </c>
      <c r="F4">
        <f t="shared" si="0"/>
        <v>47</v>
      </c>
    </row>
    <row r="5" spans="1:6">
      <c r="A5" s="7" t="s">
        <v>0</v>
      </c>
      <c r="B5" s="2">
        <v>5</v>
      </c>
      <c r="C5" s="2">
        <v>4</v>
      </c>
      <c r="D5" s="2">
        <v>2</v>
      </c>
      <c r="E5" s="2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19A9E-C294-C647-9064-1D57AB93F5B0}">
  <dimension ref="A1:N26"/>
  <sheetViews>
    <sheetView topLeftCell="A9" zoomScale="150" zoomScaleNormal="150" workbookViewId="0">
      <selection activeCell="G6" sqref="G6"/>
    </sheetView>
  </sheetViews>
  <sheetFormatPr baseColWidth="10" defaultRowHeight="20"/>
  <cols>
    <col min="1" max="1" width="7" customWidth="1"/>
    <col min="7" max="7" width="4.28515625" customWidth="1"/>
    <col min="8" max="8" width="7.85546875" customWidth="1"/>
  </cols>
  <sheetData>
    <row r="1" spans="1:14">
      <c r="A1" s="17" t="s">
        <v>29</v>
      </c>
    </row>
    <row r="2" spans="1:14">
      <c r="A2" s="1"/>
      <c r="B2" s="8" t="s">
        <v>11</v>
      </c>
      <c r="C2" s="8" t="s">
        <v>12</v>
      </c>
      <c r="D2" s="8" t="s">
        <v>13</v>
      </c>
      <c r="E2" s="19" t="s">
        <v>10</v>
      </c>
      <c r="F2" s="20" t="s">
        <v>30</v>
      </c>
      <c r="I2" s="15" t="s">
        <v>2</v>
      </c>
      <c r="J2" s="15" t="s">
        <v>3</v>
      </c>
      <c r="K2" s="15" t="s">
        <v>1</v>
      </c>
      <c r="L2" s="15" t="s">
        <v>27</v>
      </c>
      <c r="M2" s="19" t="s">
        <v>10</v>
      </c>
      <c r="N2" s="20" t="s">
        <v>0</v>
      </c>
    </row>
    <row r="3" spans="1:14">
      <c r="A3" s="8" t="s">
        <v>11</v>
      </c>
      <c r="B3" s="5">
        <v>1</v>
      </c>
      <c r="C3" s="5">
        <v>3</v>
      </c>
      <c r="D3" s="5">
        <f>1/3</f>
        <v>0.33333333333333331</v>
      </c>
      <c r="E3" s="18">
        <f>GEOMEAN(B3:D3)</f>
        <v>1</v>
      </c>
      <c r="F3" s="6">
        <f>E3/SUM(E$3:E$5)</f>
        <v>0.32464372000192121</v>
      </c>
      <c r="H3" s="15" t="s">
        <v>2</v>
      </c>
      <c r="I3" s="5">
        <v>1</v>
      </c>
      <c r="J3" s="5">
        <f>1/3</f>
        <v>0.33333333333333331</v>
      </c>
      <c r="K3" s="5">
        <v>3</v>
      </c>
      <c r="L3" s="5">
        <v>5</v>
      </c>
      <c r="M3" s="18">
        <f>GEOMEAN(I3:L3)</f>
        <v>1.4953487812212205</v>
      </c>
      <c r="N3" s="6">
        <f>M3/SUM(M$3:M$6)</f>
        <v>0.26651323372838692</v>
      </c>
    </row>
    <row r="4" spans="1:14">
      <c r="A4" s="8" t="s">
        <v>12</v>
      </c>
      <c r="B4" s="5">
        <f>1/3</f>
        <v>0.33333333333333331</v>
      </c>
      <c r="C4" s="5">
        <v>1</v>
      </c>
      <c r="D4" s="5">
        <v>7</v>
      </c>
      <c r="E4" s="18">
        <f t="shared" ref="E4:E5" si="0">GEOMEAN(B4:D4)</f>
        <v>1.3263524026321305</v>
      </c>
      <c r="F4" s="6">
        <f t="shared" ref="F4:F5" si="1">E4/SUM(E$3:E$5)</f>
        <v>0.43059197802398086</v>
      </c>
      <c r="H4" s="15" t="s">
        <v>3</v>
      </c>
      <c r="I4" s="5">
        <v>3</v>
      </c>
      <c r="J4" s="5">
        <v>1</v>
      </c>
      <c r="K4" s="5">
        <v>7</v>
      </c>
      <c r="L4" s="5">
        <v>5</v>
      </c>
      <c r="M4" s="18">
        <f t="shared" ref="M4:M6" si="2">GEOMEAN(I4:L4)</f>
        <v>3.2010858729436795</v>
      </c>
      <c r="N4" s="6">
        <f t="shared" ref="N4:N6" si="3">M4/SUM(M$3:M$6)</f>
        <v>0.57052358496841205</v>
      </c>
    </row>
    <row r="5" spans="1:14">
      <c r="A5" s="8" t="s">
        <v>13</v>
      </c>
      <c r="B5" s="5">
        <v>3</v>
      </c>
      <c r="C5" s="5">
        <f>1/7</f>
        <v>0.14285714285714285</v>
      </c>
      <c r="D5" s="5">
        <v>1</v>
      </c>
      <c r="E5" s="18">
        <f t="shared" si="0"/>
        <v>0.75394744112915379</v>
      </c>
      <c r="F5" s="6">
        <f t="shared" si="1"/>
        <v>0.24476430197409799</v>
      </c>
      <c r="H5" s="15" t="s">
        <v>1</v>
      </c>
      <c r="I5" s="5">
        <f>1/3</f>
        <v>0.33333333333333331</v>
      </c>
      <c r="J5" s="5">
        <f>1/7</f>
        <v>0.14285714285714285</v>
      </c>
      <c r="K5" s="5">
        <v>1</v>
      </c>
      <c r="L5" s="5">
        <v>1</v>
      </c>
      <c r="M5" s="18">
        <f t="shared" si="2"/>
        <v>0.46713797772820009</v>
      </c>
      <c r="N5" s="6">
        <f t="shared" si="3"/>
        <v>8.3257133456187044E-2</v>
      </c>
    </row>
    <row r="6" spans="1:14">
      <c r="H6" s="15" t="s">
        <v>27</v>
      </c>
      <c r="I6" s="5">
        <f>1/5</f>
        <v>0.2</v>
      </c>
      <c r="J6" s="5">
        <f>1/5</f>
        <v>0.2</v>
      </c>
      <c r="K6" s="5">
        <v>1</v>
      </c>
      <c r="L6" s="5">
        <v>1</v>
      </c>
      <c r="M6" s="18">
        <f t="shared" si="2"/>
        <v>0.44721359549995798</v>
      </c>
      <c r="N6" s="6">
        <f t="shared" si="3"/>
        <v>7.9706047847013947E-2</v>
      </c>
    </row>
    <row r="8" spans="1:14">
      <c r="A8" s="17" t="s">
        <v>31</v>
      </c>
      <c r="H8" s="17" t="s">
        <v>34</v>
      </c>
    </row>
    <row r="9" spans="1:14">
      <c r="A9" s="1"/>
      <c r="B9" s="8" t="s">
        <v>11</v>
      </c>
      <c r="C9" s="8" t="s">
        <v>12</v>
      </c>
      <c r="D9" s="8" t="s">
        <v>13</v>
      </c>
      <c r="E9" s="19" t="s">
        <v>10</v>
      </c>
      <c r="F9" s="20" t="s">
        <v>30</v>
      </c>
      <c r="I9" s="15" t="s">
        <v>2</v>
      </c>
      <c r="J9" s="15" t="s">
        <v>3</v>
      </c>
      <c r="K9" s="15" t="s">
        <v>1</v>
      </c>
      <c r="L9" s="15" t="s">
        <v>27</v>
      </c>
      <c r="M9" s="21" t="s">
        <v>35</v>
      </c>
    </row>
    <row r="10" spans="1:14">
      <c r="A10" s="8" t="s">
        <v>11</v>
      </c>
      <c r="B10" s="5">
        <v>1</v>
      </c>
      <c r="C10" s="5">
        <f>1/5</f>
        <v>0.2</v>
      </c>
      <c r="D10" s="5">
        <v>3</v>
      </c>
      <c r="E10" s="18">
        <f>GEOMEAN(B10:D10)</f>
        <v>0.84343266530174932</v>
      </c>
      <c r="F10" s="6">
        <f>E10/SUM(E$10:E$12)</f>
        <v>0.2225184328044669</v>
      </c>
      <c r="H10" s="8" t="s">
        <v>11</v>
      </c>
      <c r="I10" s="5">
        <f>F3*N$3</f>
        <v>8.6521847627325024E-2</v>
      </c>
      <c r="J10" s="5">
        <f>F10*N$4</f>
        <v>0.12695201400515715</v>
      </c>
      <c r="K10" s="5">
        <f>F17*N$5</f>
        <v>5.0101503315460545E-2</v>
      </c>
      <c r="L10" s="5">
        <f>F24*N$6</f>
        <v>5.8599361078897537E-2</v>
      </c>
      <c r="M10" s="5">
        <f>SUM(I10:L10)</f>
        <v>0.32217472602684022</v>
      </c>
    </row>
    <row r="11" spans="1:14">
      <c r="A11" s="8" t="s">
        <v>12</v>
      </c>
      <c r="B11" s="5">
        <v>5</v>
      </c>
      <c r="C11" s="5">
        <v>1</v>
      </c>
      <c r="D11" s="5">
        <v>3</v>
      </c>
      <c r="E11" s="18">
        <f t="shared" ref="E11:E12" si="4">GEOMEAN(B11:D11)</f>
        <v>2.4662120743304699</v>
      </c>
      <c r="F11" s="6">
        <f>E11/SUM(E$10:E$12)</f>
        <v>0.6506478445995888</v>
      </c>
      <c r="H11" s="8" t="s">
        <v>12</v>
      </c>
      <c r="I11" s="5">
        <f t="shared" ref="I11:I12" si="5">F4*N$3</f>
        <v>0.11475846048067366</v>
      </c>
      <c r="J11" s="5">
        <f>F11*N$4</f>
        <v>0.37120994085292763</v>
      </c>
      <c r="K11" s="5">
        <f t="shared" ref="K11:K12" si="6">F18*N$5</f>
        <v>6.2105632547072558E-3</v>
      </c>
      <c r="L11" s="5">
        <f t="shared" ref="L11:L12" si="7">F25*N$6</f>
        <v>4.6318150015316932E-3</v>
      </c>
      <c r="M11" s="5">
        <f>SUM(I11:L11)</f>
        <v>0.49681077958984027</v>
      </c>
    </row>
    <row r="12" spans="1:14">
      <c r="A12" s="8" t="s">
        <v>13</v>
      </c>
      <c r="B12" s="5">
        <f>1/3</f>
        <v>0.33333333333333331</v>
      </c>
      <c r="C12" s="5">
        <f>1/3</f>
        <v>0.33333333333333331</v>
      </c>
      <c r="D12" s="5">
        <v>1</v>
      </c>
      <c r="E12" s="18">
        <f t="shared" si="4"/>
        <v>0.48074985676913612</v>
      </c>
      <c r="F12" s="6">
        <f>E12/SUM(E$10:E$12)</f>
        <v>0.12683372259594441</v>
      </c>
      <c r="H12" s="8" t="s">
        <v>13</v>
      </c>
      <c r="I12" s="5">
        <f t="shared" si="5"/>
        <v>6.5232925620388252E-2</v>
      </c>
      <c r="J12" s="5">
        <f>F12*N$4</f>
        <v>7.2361630110327299E-2</v>
      </c>
      <c r="K12" s="5">
        <f t="shared" si="6"/>
        <v>2.6945066886019234E-2</v>
      </c>
      <c r="L12" s="5">
        <f t="shared" si="7"/>
        <v>1.6474871766584711E-2</v>
      </c>
      <c r="M12" s="5">
        <f>SUM(I12:L12)</f>
        <v>0.18101449438331949</v>
      </c>
    </row>
    <row r="15" spans="1:14">
      <c r="A15" s="17" t="s">
        <v>32</v>
      </c>
    </row>
    <row r="16" spans="1:14">
      <c r="A16" s="1"/>
      <c r="B16" s="8" t="s">
        <v>11</v>
      </c>
      <c r="C16" s="8" t="s">
        <v>12</v>
      </c>
      <c r="D16" s="8" t="s">
        <v>13</v>
      </c>
      <c r="E16" s="19" t="s">
        <v>10</v>
      </c>
      <c r="F16" s="20" t="s">
        <v>30</v>
      </c>
    </row>
    <row r="17" spans="1:6">
      <c r="A17" s="8" t="s">
        <v>11</v>
      </c>
      <c r="B17" s="5">
        <v>1</v>
      </c>
      <c r="C17" s="5">
        <v>5</v>
      </c>
      <c r="D17" s="5">
        <v>3</v>
      </c>
      <c r="E17" s="18">
        <f>GEOMEAN(B17:D17)</f>
        <v>2.4662120743304699</v>
      </c>
      <c r="F17" s="6">
        <f>E17/SUM(E$17:E$19)</f>
        <v>0.60176829582807811</v>
      </c>
    </row>
    <row r="18" spans="1:6">
      <c r="A18" s="8" t="s">
        <v>12</v>
      </c>
      <c r="B18" s="5">
        <f>1/5</f>
        <v>0.2</v>
      </c>
      <c r="C18" s="5">
        <v>1</v>
      </c>
      <c r="D18" s="5">
        <f>1/7</f>
        <v>0.14285714285714285</v>
      </c>
      <c r="E18" s="18">
        <f t="shared" ref="E18:E19" si="8">GEOMEAN(B18:D18)</f>
        <v>0.30571070873287987</v>
      </c>
      <c r="F18" s="6">
        <f t="shared" ref="F18:F19" si="9">E18/SUM(E$17:E$19)</f>
        <v>7.4594968585790691E-2</v>
      </c>
    </row>
    <row r="19" spans="1:6">
      <c r="A19" s="8" t="s">
        <v>13</v>
      </c>
      <c r="B19" s="5">
        <f>1/3</f>
        <v>0.33333333333333331</v>
      </c>
      <c r="C19" s="5">
        <v>7</v>
      </c>
      <c r="D19" s="5">
        <v>1</v>
      </c>
      <c r="E19" s="18">
        <f t="shared" si="8"/>
        <v>1.3263524026321305</v>
      </c>
      <c r="F19" s="6">
        <f t="shared" si="9"/>
        <v>0.3236367355861311</v>
      </c>
    </row>
    <row r="21" spans="1:6" ht="21" customHeight="1"/>
    <row r="22" spans="1:6">
      <c r="A22" s="17" t="s">
        <v>33</v>
      </c>
    </row>
    <row r="23" spans="1:6">
      <c r="A23" s="1"/>
      <c r="B23" s="8" t="s">
        <v>11</v>
      </c>
      <c r="C23" s="8" t="s">
        <v>12</v>
      </c>
      <c r="D23" s="8" t="s">
        <v>13</v>
      </c>
      <c r="E23" s="19" t="s">
        <v>10</v>
      </c>
      <c r="F23" s="20" t="s">
        <v>30</v>
      </c>
    </row>
    <row r="24" spans="1:6">
      <c r="A24" s="8" t="s">
        <v>11</v>
      </c>
      <c r="B24" s="5">
        <v>1</v>
      </c>
      <c r="C24" s="5">
        <v>9</v>
      </c>
      <c r="D24" s="5">
        <v>5</v>
      </c>
      <c r="E24" s="18">
        <f>GEOMEAN(B24:D24)</f>
        <v>3.556893304490063</v>
      </c>
      <c r="F24" s="6">
        <f>E24/SUM(E$24:E$26)</f>
        <v>0.73519340955622181</v>
      </c>
    </row>
    <row r="25" spans="1:6">
      <c r="A25" s="8" t="s">
        <v>12</v>
      </c>
      <c r="B25" s="5">
        <f>1/9</f>
        <v>0.1111111111111111</v>
      </c>
      <c r="C25" s="5">
        <v>1</v>
      </c>
      <c r="D25" s="5">
        <f>1/5</f>
        <v>0.2</v>
      </c>
      <c r="E25" s="18">
        <f t="shared" ref="E25:E26" si="10">GEOMEAN(B25:D25)</f>
        <v>0.28114422176724974</v>
      </c>
      <c r="F25" s="6">
        <f t="shared" ref="F25:F26" si="11">E25/SUM(E$24:E$26)</f>
        <v>5.8111211465683238E-2</v>
      </c>
    </row>
    <row r="26" spans="1:6">
      <c r="A26" s="8" t="s">
        <v>13</v>
      </c>
      <c r="B26" s="5">
        <f>1/5</f>
        <v>0.2</v>
      </c>
      <c r="C26" s="5">
        <v>5</v>
      </c>
      <c r="D26" s="5">
        <v>1</v>
      </c>
      <c r="E26" s="18">
        <f t="shared" si="10"/>
        <v>1</v>
      </c>
      <c r="F26" s="6">
        <f t="shared" si="11"/>
        <v>0.20669537897809487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A5959-47A2-1A46-97DA-113E3F9EF025}">
  <dimension ref="A1:F17"/>
  <sheetViews>
    <sheetView zoomScale="150" zoomScaleNormal="150" workbookViewId="0">
      <selection activeCell="E13" sqref="E13"/>
    </sheetView>
  </sheetViews>
  <sheetFormatPr baseColWidth="10" defaultRowHeight="20"/>
  <cols>
    <col min="1" max="1" width="12.85546875" style="4" customWidth="1"/>
    <col min="2" max="6" width="13.5703125" customWidth="1"/>
  </cols>
  <sheetData>
    <row r="1" spans="1:6">
      <c r="A1" s="4" t="s">
        <v>26</v>
      </c>
    </row>
    <row r="2" spans="1:6" s="10" customFormat="1" ht="21">
      <c r="A2" s="11"/>
      <c r="B2" s="12" t="s">
        <v>25</v>
      </c>
      <c r="C2" s="12" t="s">
        <v>23</v>
      </c>
      <c r="D2" s="12" t="s">
        <v>4</v>
      </c>
      <c r="E2" s="12" t="s">
        <v>5</v>
      </c>
      <c r="F2" s="12" t="s">
        <v>24</v>
      </c>
    </row>
    <row r="3" spans="1:6">
      <c r="A3" s="14" t="s">
        <v>6</v>
      </c>
      <c r="B3" s="1"/>
      <c r="C3" s="1"/>
      <c r="D3" s="1"/>
      <c r="E3" s="1"/>
      <c r="F3" s="1"/>
    </row>
    <row r="4" spans="1:6">
      <c r="A4" s="14" t="s">
        <v>7</v>
      </c>
      <c r="B4" s="1"/>
      <c r="C4" s="1"/>
      <c r="D4" s="1"/>
      <c r="E4" s="1"/>
      <c r="F4" s="1"/>
    </row>
    <row r="5" spans="1:6">
      <c r="A5" s="14" t="s">
        <v>8</v>
      </c>
      <c r="B5" s="1"/>
      <c r="C5" s="1"/>
      <c r="D5" s="1"/>
      <c r="E5" s="1"/>
      <c r="F5" s="1"/>
    </row>
    <row r="6" spans="1:6">
      <c r="A6" s="14" t="s">
        <v>9</v>
      </c>
      <c r="B6" s="1"/>
      <c r="C6" s="1"/>
      <c r="D6" s="1"/>
      <c r="E6" s="1"/>
      <c r="F6" s="1"/>
    </row>
    <row r="7" spans="1:6">
      <c r="A7" s="14" t="s">
        <v>21</v>
      </c>
      <c r="B7" s="1"/>
      <c r="C7" s="1"/>
      <c r="D7" s="1"/>
      <c r="E7" s="1"/>
      <c r="F7" s="1"/>
    </row>
    <row r="8" spans="1:6">
      <c r="A8" s="13" t="s">
        <v>0</v>
      </c>
      <c r="B8" s="2"/>
      <c r="C8" s="2"/>
      <c r="D8" s="2"/>
      <c r="E8" s="2"/>
      <c r="F8" s="2"/>
    </row>
    <row r="12" spans="1:6">
      <c r="A12" s="4" t="s">
        <v>22</v>
      </c>
    </row>
    <row r="13" spans="1:6">
      <c r="B13" s="9" t="s">
        <v>17</v>
      </c>
      <c r="C13" s="9" t="s">
        <v>18</v>
      </c>
      <c r="D13" s="9" t="s">
        <v>19</v>
      </c>
      <c r="E13" s="9" t="s">
        <v>20</v>
      </c>
    </row>
    <row r="14" spans="1:6">
      <c r="A14" s="14" t="s">
        <v>14</v>
      </c>
      <c r="B14" s="1"/>
      <c r="C14" s="1"/>
      <c r="D14" s="1"/>
      <c r="E14" s="1"/>
    </row>
    <row r="15" spans="1:6">
      <c r="A15" s="14" t="s">
        <v>15</v>
      </c>
      <c r="B15" s="1"/>
      <c r="C15" s="1"/>
      <c r="D15" s="1"/>
      <c r="E15" s="1"/>
    </row>
    <row r="16" spans="1:6">
      <c r="A16" s="14" t="s">
        <v>16</v>
      </c>
      <c r="B16" s="1"/>
      <c r="C16" s="1"/>
      <c r="D16" s="1"/>
      <c r="E16" s="1"/>
    </row>
    <row r="17" spans="1:5">
      <c r="A17" s="13" t="s">
        <v>0</v>
      </c>
      <c r="B17" s="2"/>
      <c r="C17" s="2"/>
      <c r="D17" s="2"/>
      <c r="E17" s="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WSM</vt:lpstr>
      <vt:lpstr>AHP</vt:lpstr>
      <vt:lpstr>活用例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西巻　拓真</dc:creator>
  <cp:lastModifiedBy>Takuma Nishimaki</cp:lastModifiedBy>
  <dcterms:created xsi:type="dcterms:W3CDTF">2024-04-27T03:20:50Z</dcterms:created>
  <dcterms:modified xsi:type="dcterms:W3CDTF">2024-09-16T23:55:48Z</dcterms:modified>
</cp:coreProperties>
</file>